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0"/>
  </bookViews>
  <sheets>
    <sheet name="PMR OBJETIVOS 2014" sheetId="1" r:id="rId1"/>
    <sheet name="PMR ENERO DE 2014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0"/>
          </rPr>
          <t>CLAUDIA  PEDRAZA ALDANA:</t>
        </r>
        <r>
          <rPr>
            <sz val="9"/>
            <rFont val="Tahoma"/>
            <family val="0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<sst xmlns="http://schemas.openxmlformats.org/spreadsheetml/2006/main" count="72" uniqueCount="57">
  <si>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</si>
  <si>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</si>
  <si>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</si>
  <si>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</si>
  <si>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</si>
  <si>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</si>
  <si>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</si>
  <si>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</si>
  <si>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</si>
  <si>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</si>
  <si>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</si>
  <si>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</si>
  <si>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</si>
  <si>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</si>
  <si>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</si>
  <si>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</si>
  <si>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</si>
  <si>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</si>
  <si>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</si>
  <si>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</si>
  <si>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</si>
  <si>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</si>
  <si>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</si>
  <si>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</si>
  <si>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</si>
  <si>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</si>
  <si>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</si>
  <si>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</si>
  <si>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</si>
  <si>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</si>
  <si>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</si>
  <si>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</si>
  <si>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</si>
  <si>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</si>
  <si>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</si>
  <si>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</si>
  <si>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</si>
  <si>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</si>
  <si>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</si>
  <si>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</si>
  <si>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</si>
  <si>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</si>
  <si>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Aprobó: Juan Pablo Contreras Lizarazo  - Director Técnico de Planeación </t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</si>
  <si>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</si>
  <si>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</si>
  <si>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</si>
  <si>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</si>
  <si>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</si>
  <si>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t>ALCANZADO A MARZO</t>
  </si>
  <si>
    <t>Revisó y Aprobó: Lukas Alberto Cruz Mora -Director Técnico de Planeación</t>
  </si>
  <si>
    <t>GIROS ACUMULADOS A MARZO DE 2015</t>
  </si>
  <si>
    <t xml:space="preserve">Elaboró:   - Claudia Pedraza A  -                         Fecha: Abril  de 2015     </t>
  </si>
  <si>
    <t>Fuente: Ejecución presupuestal Marzo de 2015 Unidad Ejecutora No. 1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</si>
  <si>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($173.444.398/$600.000.000)</t>
    </r>
  </si>
  <si>
    <t>*Seguimiento a marzo de 2015: Con memorandos Nº 3-2014-18202 de 30/09/2014, Nº 3-2014-24029 de 18/12/2014, Nº 3-2015-01154 de 22/01/2015, se radicó la necesidad de contratación para la vigencia 2015 en el marco del Proyecto de Inversión Nº 770, con los ajustes recomendados por la Dirección Administrativa y Financiera. Se surtió el proceso de elaboración del estudio previo, el formato de análisis económico del sector, del formato histórico de participación ciudadana y la matriz de riesgos, asi como el pliego de la licitación púlbica CB-LP-42-2015, los cuales se publicaron en el portal unico de contratación SECOP el 27/03/2015, para que participen universidades públicas o privadas en dicho proceso contractual. Cabe anotar que mediente este contrato se realizarán las encuestas de percepción de ciudadanía y concejo.</t>
  </si>
  <si>
    <t>Fecha de Elaboración: 10 Abril  de 2015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</si>
  <si>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(El objetivo es determinar la relación costo / beneficio)22,889,068,345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</si>
</sst>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9" fontId="15" fillId="0" borderId="10" xfId="56" applyFont="1" applyBorder="1" applyAlignment="1">
      <alignment horizontal="center" vertical="center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07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tabSelected="1" zoomScalePageLayoutView="0" workbookViewId="0" topLeftCell="A19">
      <selection activeCell="D31" sqref="D31"/>
    </sheetView>
  </sheetViews>
  <sheetFormatPr defaultColWidth="11.421875" defaultRowHeight="15"/>
  <cols>
    <col min="1" max="1" width="36.00390625" style="23" customWidth="1"/>
    <col min="2" max="2" width="17.421875" style="23" customWidth="1"/>
    <col min="3" max="3" width="11.421875" style="23" customWidth="1"/>
    <col min="4" max="4" width="15.421875" style="23" customWidth="1"/>
    <col min="5" max="5" width="14.140625" style="23" customWidth="1"/>
    <col min="6" max="6" width="92.57421875" style="23" customWidth="1"/>
    <col min="7" max="7" width="13.57421875" style="23" bestFit="1" customWidth="1"/>
    <col min="8" max="16384" width="11.421875" style="23" customWidth="1"/>
  </cols>
  <sheetData>
    <row r="1" spans="1:5" ht="14.25">
      <c r="A1" s="45" t="s">
        <v>44</v>
      </c>
      <c r="B1" s="46"/>
      <c r="C1" s="46"/>
      <c r="D1" s="46"/>
      <c r="E1" s="47"/>
    </row>
    <row r="2" spans="1:4" ht="15.75" customHeight="1">
      <c r="A2" s="51" t="s">
        <v>4</v>
      </c>
      <c r="B2" s="51"/>
      <c r="C2" s="51"/>
      <c r="D2" s="51"/>
    </row>
    <row r="3" spans="1:4" ht="15.75">
      <c r="A3" s="52" t="s">
        <v>7</v>
      </c>
      <c r="B3" s="52"/>
      <c r="C3" s="52"/>
      <c r="D3" s="52"/>
    </row>
    <row r="4" spans="1:4" ht="24" customHeight="1">
      <c r="A4" s="53" t="s">
        <v>43</v>
      </c>
      <c r="B4" s="53"/>
      <c r="C4" s="53"/>
      <c r="D4" s="53"/>
    </row>
    <row r="5" spans="1:5" ht="14.25" customHeight="1">
      <c r="A5" s="28" t="s">
        <v>28</v>
      </c>
      <c r="B5" s="54" t="s">
        <v>21</v>
      </c>
      <c r="C5" s="54"/>
      <c r="D5" s="54"/>
      <c r="E5" s="54"/>
    </row>
    <row r="6" spans="1:5" ht="24">
      <c r="A6" s="1" t="s">
        <v>34</v>
      </c>
      <c r="B6" s="1" t="s">
        <v>0</v>
      </c>
      <c r="C6" s="1" t="s">
        <v>1</v>
      </c>
      <c r="D6" s="1" t="s">
        <v>45</v>
      </c>
      <c r="E6" s="1" t="s">
        <v>48</v>
      </c>
    </row>
    <row r="7" spans="1:5" ht="78.75" customHeight="1">
      <c r="A7" s="29" t="s">
        <v>25</v>
      </c>
      <c r="B7" s="22">
        <v>1</v>
      </c>
      <c r="C7" s="21">
        <v>1</v>
      </c>
      <c r="D7" s="21">
        <v>0.92</v>
      </c>
      <c r="E7" s="21">
        <v>0.318</v>
      </c>
    </row>
    <row r="8" spans="1:5" ht="20.25" customHeight="1">
      <c r="A8" s="28" t="s">
        <v>29</v>
      </c>
      <c r="B8" s="48" t="s">
        <v>5</v>
      </c>
      <c r="C8" s="48"/>
      <c r="D8" s="48"/>
      <c r="E8" s="48"/>
    </row>
    <row r="9" spans="1:5" ht="24">
      <c r="A9" s="1" t="s">
        <v>35</v>
      </c>
      <c r="B9" s="1" t="s">
        <v>6</v>
      </c>
      <c r="C9" s="1" t="s">
        <v>1</v>
      </c>
      <c r="D9" s="1" t="s">
        <v>45</v>
      </c>
      <c r="E9" s="1" t="str">
        <f>E6</f>
        <v>ALCANZADO A MARZO</v>
      </c>
    </row>
    <row r="10" spans="1:5" ht="50.25" customHeight="1">
      <c r="A10" s="29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3">
        <v>35</v>
      </c>
    </row>
    <row r="11" spans="1:5" ht="24.75" customHeight="1">
      <c r="A11" s="30" t="s">
        <v>30</v>
      </c>
      <c r="B11" s="50" t="s">
        <v>22</v>
      </c>
      <c r="C11" s="50"/>
      <c r="D11" s="50"/>
      <c r="E11" s="50"/>
    </row>
    <row r="12" spans="1:5" ht="27" customHeight="1">
      <c r="A12" s="1" t="s">
        <v>36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MARZO</v>
      </c>
    </row>
    <row r="13" spans="1:5" ht="81.75" customHeight="1">
      <c r="A13" s="29" t="s">
        <v>56</v>
      </c>
      <c r="B13" s="4">
        <v>4.34</v>
      </c>
      <c r="C13" s="4" t="s">
        <v>24</v>
      </c>
      <c r="D13" s="20">
        <v>3</v>
      </c>
      <c r="E13" s="42">
        <v>0.00132</v>
      </c>
    </row>
    <row r="14" spans="1:5" ht="14.25">
      <c r="A14" s="30" t="s">
        <v>31</v>
      </c>
      <c r="B14" s="48" t="s">
        <v>2</v>
      </c>
      <c r="C14" s="48"/>
      <c r="D14" s="48"/>
      <c r="E14" s="48"/>
    </row>
    <row r="15" spans="1:5" ht="24">
      <c r="A15" s="1" t="s">
        <v>37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MARZO</v>
      </c>
    </row>
    <row r="16" spans="1:7" ht="109.5" customHeight="1">
      <c r="A16" s="26" t="s">
        <v>53</v>
      </c>
      <c r="B16" s="2">
        <v>300</v>
      </c>
      <c r="C16" s="3">
        <v>2000</v>
      </c>
      <c r="D16" s="3">
        <v>600</v>
      </c>
      <c r="E16" s="21">
        <v>0.29</v>
      </c>
      <c r="F16" s="36"/>
      <c r="G16" s="35"/>
    </row>
    <row r="17" spans="1:6" ht="14.25">
      <c r="A17" s="44" t="s">
        <v>20</v>
      </c>
      <c r="B17" s="44"/>
      <c r="C17" s="44"/>
      <c r="D17" s="44"/>
      <c r="E17" s="44"/>
      <c r="F17" s="36"/>
    </row>
    <row r="18" spans="1:5" ht="14.25" customHeight="1">
      <c r="A18" s="28" t="s">
        <v>32</v>
      </c>
      <c r="B18" s="54" t="s">
        <v>23</v>
      </c>
      <c r="C18" s="54"/>
      <c r="D18" s="54"/>
      <c r="E18" s="54"/>
    </row>
    <row r="19" spans="1:5" ht="25.5" customHeight="1">
      <c r="A19" s="31" t="s">
        <v>38</v>
      </c>
      <c r="B19" s="1" t="s">
        <v>0</v>
      </c>
      <c r="C19" s="1" t="s">
        <v>1</v>
      </c>
      <c r="D19" s="1" t="str">
        <f>D6</f>
        <v>PROGRAMADO 2015</v>
      </c>
      <c r="E19" s="1" t="s">
        <v>48</v>
      </c>
    </row>
    <row r="20" spans="1:6" ht="103.5" customHeight="1">
      <c r="A20" s="32" t="s">
        <v>40</v>
      </c>
      <c r="B20" s="25">
        <v>0.3</v>
      </c>
      <c r="C20" s="25">
        <v>0.8</v>
      </c>
      <c r="D20" s="25">
        <v>0.8</v>
      </c>
      <c r="E20" s="27">
        <v>0</v>
      </c>
      <c r="F20" s="43" t="s">
        <v>54</v>
      </c>
    </row>
    <row r="21" spans="1:5" ht="14.25">
      <c r="A21" s="28" t="s">
        <v>33</v>
      </c>
      <c r="B21" s="48" t="s">
        <v>3</v>
      </c>
      <c r="C21" s="48"/>
      <c r="D21" s="48"/>
      <c r="E21" s="48"/>
    </row>
    <row r="22" spans="1:5" ht="24">
      <c r="A22" s="1" t="s">
        <v>39</v>
      </c>
      <c r="B22" s="1" t="s">
        <v>0</v>
      </c>
      <c r="C22" s="1" t="s">
        <v>1</v>
      </c>
      <c r="D22" s="1" t="s">
        <v>45</v>
      </c>
      <c r="E22" s="1" t="s">
        <v>48</v>
      </c>
    </row>
    <row r="23" spans="1:5" ht="103.5" customHeight="1">
      <c r="A23" s="33" t="s">
        <v>27</v>
      </c>
      <c r="B23" s="22">
        <v>1</v>
      </c>
      <c r="C23" s="22">
        <v>1</v>
      </c>
      <c r="D23" s="22">
        <v>0.27</v>
      </c>
      <c r="E23" s="22">
        <v>0.11</v>
      </c>
    </row>
    <row r="24" spans="1:5" ht="16.5" customHeight="1">
      <c r="A24" s="39"/>
      <c r="B24" s="40"/>
      <c r="C24" s="40"/>
      <c r="D24" s="40"/>
      <c r="E24" s="40"/>
    </row>
    <row r="25" spans="1:4" ht="14.25">
      <c r="A25" s="49" t="s">
        <v>47</v>
      </c>
      <c r="B25" s="49"/>
      <c r="C25" s="49"/>
      <c r="D25" s="49"/>
    </row>
    <row r="26" spans="1:4" ht="14.25">
      <c r="A26" s="34" t="s">
        <v>55</v>
      </c>
      <c r="B26" s="24"/>
      <c r="C26" s="24"/>
      <c r="D26" s="24"/>
    </row>
    <row r="27" spans="1:4" ht="14.25">
      <c r="A27" s="24" t="s">
        <v>49</v>
      </c>
      <c r="B27" s="24"/>
      <c r="C27" s="24"/>
      <c r="D27" s="24"/>
    </row>
  </sheetData>
  <sheetProtection/>
  <mergeCells count="12">
    <mergeCell ref="B5:E5"/>
    <mergeCell ref="B18:E18"/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A1" sqref="A1:E2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45" t="s">
        <v>44</v>
      </c>
      <c r="B1" s="46"/>
      <c r="C1" s="46"/>
      <c r="D1" s="46"/>
      <c r="E1" s="47"/>
    </row>
    <row r="2" spans="1:5" ht="15.75" customHeight="1">
      <c r="A2" s="57" t="s">
        <v>10</v>
      </c>
      <c r="B2" s="57"/>
      <c r="C2" s="57"/>
      <c r="D2" s="57"/>
      <c r="E2" s="57"/>
    </row>
    <row r="3" spans="1:5" ht="15.75" customHeight="1">
      <c r="A3" s="57" t="s">
        <v>11</v>
      </c>
      <c r="B3" s="57"/>
      <c r="C3" s="57"/>
      <c r="D3" s="57"/>
      <c r="E3" s="57"/>
    </row>
    <row r="4" spans="1:5" ht="15.75">
      <c r="A4" s="57" t="s">
        <v>46</v>
      </c>
      <c r="B4" s="57"/>
      <c r="C4" s="57"/>
      <c r="D4" s="57"/>
      <c r="E4" s="57"/>
    </row>
    <row r="6" spans="1:5" ht="15">
      <c r="A6" t="s">
        <v>50</v>
      </c>
      <c r="E6" t="s">
        <v>8</v>
      </c>
    </row>
    <row r="7" spans="1:5" ht="15">
      <c r="A7" s="58" t="s">
        <v>9</v>
      </c>
      <c r="B7" s="59" t="s">
        <v>15</v>
      </c>
      <c r="C7" s="60" t="s">
        <v>17</v>
      </c>
      <c r="D7" s="61"/>
      <c r="E7" s="62" t="s">
        <v>16</v>
      </c>
    </row>
    <row r="8" spans="1:5" ht="15">
      <c r="A8" s="58"/>
      <c r="B8" s="58"/>
      <c r="C8" s="6" t="s">
        <v>18</v>
      </c>
      <c r="D8" s="5" t="s">
        <v>19</v>
      </c>
      <c r="E8" s="63"/>
    </row>
    <row r="9" spans="1:7" ht="15.75">
      <c r="A9" s="11" t="s">
        <v>5</v>
      </c>
      <c r="B9" s="7">
        <f>B12*77%</f>
        <v>15095982326.81</v>
      </c>
      <c r="C9" s="7">
        <f>G9*87.5%</f>
        <v>20659093.875</v>
      </c>
      <c r="D9" s="7">
        <f>D12*77/100</f>
        <v>0</v>
      </c>
      <c r="E9" s="13">
        <f>B9+C9+D9</f>
        <v>15116641420.685</v>
      </c>
      <c r="G9" s="41">
        <v>23610393</v>
      </c>
    </row>
    <row r="10" spans="1:5" ht="31.5">
      <c r="A10" s="12" t="s">
        <v>12</v>
      </c>
      <c r="B10" s="7">
        <f>B12*11%</f>
        <v>2156568903.83</v>
      </c>
      <c r="C10" s="7">
        <f>G9*12.5%</f>
        <v>2951299.125</v>
      </c>
      <c r="D10" s="7">
        <f>D12*11/100</f>
        <v>0</v>
      </c>
      <c r="E10" s="13">
        <f>B10+C10+D10</f>
        <v>2159520202.955</v>
      </c>
    </row>
    <row r="11" spans="1:5" ht="31.5">
      <c r="A11" s="12" t="s">
        <v>13</v>
      </c>
      <c r="B11" s="7">
        <f>B12*12%</f>
        <v>2352620622.36</v>
      </c>
      <c r="C11" s="7"/>
      <c r="D11" s="7">
        <f>D12*12/100</f>
        <v>0</v>
      </c>
      <c r="E11" s="13">
        <f>B11+C11+D11</f>
        <v>2352620622.36</v>
      </c>
    </row>
    <row r="12" spans="1:5" ht="15.75">
      <c r="A12" s="14" t="s">
        <v>14</v>
      </c>
      <c r="B12" s="38">
        <v>19605171853</v>
      </c>
      <c r="C12" s="8">
        <f>SUM(C9+C10+C11)</f>
        <v>23610393</v>
      </c>
      <c r="D12" s="9">
        <v>0</v>
      </c>
      <c r="E12" s="15">
        <f>SUM(E9:E11)</f>
        <v>19628782246</v>
      </c>
    </row>
    <row r="14" spans="4:6" ht="15">
      <c r="D14" s="18"/>
      <c r="E14" s="17"/>
      <c r="F14" s="19"/>
    </row>
    <row r="15" spans="1:5" ht="31.5">
      <c r="A15" s="37" t="s">
        <v>41</v>
      </c>
      <c r="B15" s="38">
        <v>3502900</v>
      </c>
      <c r="D15" s="16"/>
      <c r="E15" s="17"/>
    </row>
    <row r="16" ht="15">
      <c r="E16" s="17"/>
    </row>
    <row r="17" ht="15">
      <c r="E17" s="18"/>
    </row>
    <row r="18" spans="1:5" ht="15">
      <c r="A18" s="55" t="s">
        <v>52</v>
      </c>
      <c r="B18" s="55"/>
      <c r="C18" s="55"/>
      <c r="D18" s="55"/>
      <c r="E18" s="55"/>
    </row>
    <row r="19" spans="1:5" ht="15">
      <c r="A19" s="56" t="s">
        <v>51</v>
      </c>
      <c r="B19" s="56"/>
      <c r="C19" s="56"/>
      <c r="D19" s="56"/>
      <c r="E19" s="56"/>
    </row>
    <row r="20" spans="1:3" ht="15">
      <c r="A20" s="10" t="s">
        <v>42</v>
      </c>
      <c r="B20" s="10"/>
      <c r="C20" s="10"/>
    </row>
    <row r="21" spans="1:3" ht="15">
      <c r="A21" s="10"/>
      <c r="B21" s="10"/>
      <c r="C21" s="10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DANIELA MARIA HOYOS GOMEZ</cp:lastModifiedBy>
  <cp:lastPrinted>2015-04-13T16:06:44Z</cp:lastPrinted>
  <dcterms:created xsi:type="dcterms:W3CDTF">2008-08-26T19:35:11Z</dcterms:created>
  <dcterms:modified xsi:type="dcterms:W3CDTF">2015-04-13T20:07:01Z</dcterms:modified>
  <cp:category/>
  <cp:version/>
  <cp:contentType/>
  <cp:contentStatus/>
</cp:coreProperties>
</file>